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Fire Districts\Orangeburg\"/>
    </mc:Choice>
  </mc:AlternateContent>
  <xr:revisionPtr revIDLastSave="0" documentId="8_{BF2B277F-72BF-48E1-8374-F8245783FF42}" xr6:coauthVersionLast="36" xr6:coauthVersionMax="36" xr10:uidLastSave="{00000000-0000-0000-0000-000000000000}"/>
  <bookViews>
    <workbookView xWindow="28680" yWindow="-120" windowWidth="29040" windowHeight="15840" activeTab="1" xr2:uid="{F0EC510F-30E8-46A1-A134-8C84A929D266}"/>
  </bookViews>
  <sheets>
    <sheet name="Summary" sheetId="2" r:id="rId1"/>
    <sheet name="Appendix" sheetId="1" r:id="rId2"/>
  </sheets>
  <externalReferences>
    <externalReference r:id="rId3"/>
  </externalReferences>
  <definedNames>
    <definedName name="_xlnm.Print_Area" localSheetId="1">Appendix!$A$1:$D$78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2" l="1"/>
  <c r="E30" i="2"/>
  <c r="E29" i="2"/>
  <c r="E31" i="2"/>
  <c r="F17" i="2"/>
  <c r="F18" i="2" s="1"/>
  <c r="F13" i="2"/>
  <c r="F12" i="2"/>
  <c r="F11" i="2"/>
  <c r="F10" i="2"/>
  <c r="F9" i="2"/>
  <c r="C69" i="1" l="1"/>
  <c r="C74" i="1" s="1"/>
  <c r="C76" i="1" s="1"/>
  <c r="C77" i="1" s="1"/>
</calcChain>
</file>

<file path=xl/sharedStrings.xml><?xml version="1.0" encoding="utf-8"?>
<sst xmlns="http://schemas.openxmlformats.org/spreadsheetml/2006/main" count="168" uniqueCount="102">
  <si>
    <t>Budget Line</t>
  </si>
  <si>
    <t>Bond Principal Payment</t>
  </si>
  <si>
    <t>Bond Interest Payment</t>
  </si>
  <si>
    <t>General Insurance</t>
  </si>
  <si>
    <t>State Retirement</t>
  </si>
  <si>
    <t>Workers Compensation</t>
  </si>
  <si>
    <t>Accident &amp; Health</t>
  </si>
  <si>
    <t>Cancer Bill</t>
  </si>
  <si>
    <t>Fidelity Bond</t>
  </si>
  <si>
    <t>Umbrella Policy</t>
  </si>
  <si>
    <t>Group Term Life</t>
  </si>
  <si>
    <t>Property Taxes</t>
  </si>
  <si>
    <t>Hydrants</t>
  </si>
  <si>
    <t>Medicals</t>
  </si>
  <si>
    <t>Hose Testing</t>
  </si>
  <si>
    <t>Ladder Testing</t>
  </si>
  <si>
    <t>SCBA Flow Test</t>
  </si>
  <si>
    <t>Legal</t>
  </si>
  <si>
    <t>Secretary / Treasurer</t>
  </si>
  <si>
    <t>Audit / AUD</t>
  </si>
  <si>
    <t>Appraisal Fees</t>
  </si>
  <si>
    <t>Teller Fees</t>
  </si>
  <si>
    <t>Building Repairs</t>
  </si>
  <si>
    <t>Generator PM</t>
  </si>
  <si>
    <t>Exterminating Services</t>
  </si>
  <si>
    <t>Landscaping</t>
  </si>
  <si>
    <t>Maintenance of Systems (Webpilot, Safenet)</t>
  </si>
  <si>
    <t>Cleaning Supplies</t>
  </si>
  <si>
    <t>Cleaning Firehouse</t>
  </si>
  <si>
    <t>Fuel, Light, water for 11-100</t>
  </si>
  <si>
    <t>Garbage Disposal</t>
  </si>
  <si>
    <t>Subscriptions &amp; Memberships</t>
  </si>
  <si>
    <t>Office Supplies</t>
  </si>
  <si>
    <t>Postage</t>
  </si>
  <si>
    <t>Utilities</t>
  </si>
  <si>
    <t>Apparatus Repairs</t>
  </si>
  <si>
    <t>Gasoline Diesel</t>
  </si>
  <si>
    <t>Equipment Repairs</t>
  </si>
  <si>
    <t>Hurst Rescue System</t>
  </si>
  <si>
    <t>SCBA Refills</t>
  </si>
  <si>
    <t>Inspection Drainage Pond</t>
  </si>
  <si>
    <t>Building Reserves</t>
  </si>
  <si>
    <t>Equipment Reserves</t>
  </si>
  <si>
    <t>SCBA Replacement</t>
  </si>
  <si>
    <t>Extrication Tools</t>
  </si>
  <si>
    <t>Wellness / Fitness</t>
  </si>
  <si>
    <t>General Equipment</t>
  </si>
  <si>
    <t>Hose Lines</t>
  </si>
  <si>
    <t>Radios</t>
  </si>
  <si>
    <t>Pagers</t>
  </si>
  <si>
    <t>Foam</t>
  </si>
  <si>
    <t>Turn Out Gear</t>
  </si>
  <si>
    <t>TOG Cleaning</t>
  </si>
  <si>
    <t>Bail Out System</t>
  </si>
  <si>
    <t>Accountability System</t>
  </si>
  <si>
    <t>Uniforms</t>
  </si>
  <si>
    <t>Training Seminars / Classes</t>
  </si>
  <si>
    <t>Training Room / EOC</t>
  </si>
  <si>
    <t>Ready Room</t>
  </si>
  <si>
    <t>Fire Prevention</t>
  </si>
  <si>
    <t>Recruitment &amp; Retention</t>
  </si>
  <si>
    <t>Inspection Dinner</t>
  </si>
  <si>
    <t>Awards</t>
  </si>
  <si>
    <t>Parades</t>
  </si>
  <si>
    <t>Food</t>
  </si>
  <si>
    <t>2021 Budget</t>
  </si>
  <si>
    <t>2022 Draft Budget</t>
  </si>
  <si>
    <t>2021 Adopted Budget</t>
  </si>
  <si>
    <t>Difference From 2020</t>
  </si>
  <si>
    <t>% Increase from 2019</t>
  </si>
  <si>
    <t>Orangeburg Fire District</t>
  </si>
  <si>
    <t>61 Dutch Hill road</t>
  </si>
  <si>
    <t>Orangeburg, New York 10962</t>
  </si>
  <si>
    <t>845-359-5921</t>
  </si>
  <si>
    <t>Pbyrne@orangeburgfd.org</t>
  </si>
  <si>
    <t>A-100</t>
  </si>
  <si>
    <t>Personal Services</t>
  </si>
  <si>
    <t>A-200</t>
  </si>
  <si>
    <t>Equipment &amp; Capital Outlay</t>
  </si>
  <si>
    <t>A-400</t>
  </si>
  <si>
    <t>Contractual &amp; Other</t>
  </si>
  <si>
    <t>A800</t>
  </si>
  <si>
    <t>Employee Benefits</t>
  </si>
  <si>
    <t xml:space="preserve">A962 </t>
  </si>
  <si>
    <t>Other Budgetary Purposes</t>
  </si>
  <si>
    <t xml:space="preserve">I certify that the estimates were approved by the Fire Commissioners on </t>
  </si>
  <si>
    <t xml:space="preserve">Peter W Byrne </t>
  </si>
  <si>
    <t>Treasuer Signature</t>
  </si>
  <si>
    <t>Reserve Fund Balances</t>
  </si>
  <si>
    <t>Equipment Repair</t>
  </si>
  <si>
    <t xml:space="preserve">SCBA Replacement </t>
  </si>
  <si>
    <t>Investment Account</t>
  </si>
  <si>
    <t>Difference From 2021</t>
  </si>
  <si>
    <t>% Increase from 2021</t>
  </si>
  <si>
    <t>A400</t>
  </si>
  <si>
    <t>A100</t>
  </si>
  <si>
    <t>A962</t>
  </si>
  <si>
    <t>A200</t>
  </si>
  <si>
    <t>Interest</t>
  </si>
  <si>
    <t>2021 BUDGET SUMMARY</t>
  </si>
  <si>
    <t>ORANGEBURG FIRE DEPARTMENT</t>
  </si>
  <si>
    <t>2022 APPROVED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</si>
</sst>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0D0D0D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6" fontId="7" fillId="0" borderId="0" xfId="0" applyNumberFormat="1" applyFont="1" applyAlignment="1">
      <alignment horizontal="right" vertical="center" wrapText="1"/>
    </xf>
    <xf numFmtId="6" fontId="7" fillId="0" borderId="0" xfId="0" applyNumberFormat="1" applyFont="1" applyAlignment="1">
      <alignment vertical="center" wrapText="1"/>
    </xf>
    <xf numFmtId="6" fontId="0" fillId="0" borderId="0" xfId="0" applyNumberFormat="1" applyAlignment="1">
      <alignment vertical="center" wrapText="1"/>
    </xf>
    <xf numFmtId="6" fontId="0" fillId="0" borderId="0" xfId="0" applyNumberFormat="1"/>
    <xf numFmtId="0" fontId="8" fillId="0" borderId="0" xfId="3"/>
    <xf numFmtId="164" fontId="0" fillId="0" borderId="0" xfId="1" applyNumberFormat="1" applyFont="1"/>
    <xf numFmtId="10" fontId="0" fillId="0" borderId="0" xfId="2" applyNumberFormat="1" applyFont="1"/>
    <xf numFmtId="16" fontId="0" fillId="0" borderId="0" xfId="0" applyNumberFormat="1"/>
    <xf numFmtId="0" fontId="9" fillId="0" borderId="1" xfId="0" applyFont="1" applyBorder="1"/>
    <xf numFmtId="0" fontId="0" fillId="0" borderId="1" xfId="0" applyBorder="1"/>
    <xf numFmtId="44" fontId="0" fillId="0" borderId="0" xfId="1" applyFont="1"/>
    <xf numFmtId="0" fontId="10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1" fillId="0" borderId="0" xfId="0" applyFont="1"/>
    <xf numFmtId="0" fontId="10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2" fillId="0" borderId="0" xfId="0" applyFont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ommissioners%20and%20Chiefs\Budget\2021\Approved%202021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ppendix"/>
      <sheetName val="YTD"/>
      <sheetName val="Apparatus"/>
      <sheetName val="Capital"/>
      <sheetName val="Sheet4"/>
    </sheetNames>
    <sheetDataSet>
      <sheetData sheetId="0"/>
      <sheetData sheetId="1">
        <row r="2">
          <cell r="E2">
            <v>315000</v>
          </cell>
        </row>
        <row r="3">
          <cell r="E3">
            <v>50180</v>
          </cell>
        </row>
        <row r="4">
          <cell r="E4">
            <v>35000</v>
          </cell>
        </row>
        <row r="5">
          <cell r="E5">
            <v>113000</v>
          </cell>
        </row>
        <row r="6">
          <cell r="E6">
            <v>28000</v>
          </cell>
        </row>
        <row r="7">
          <cell r="E7">
            <v>4500</v>
          </cell>
        </row>
        <row r="8">
          <cell r="E8">
            <v>8000</v>
          </cell>
        </row>
        <row r="9">
          <cell r="E9">
            <v>200</v>
          </cell>
        </row>
        <row r="10">
          <cell r="E10">
            <v>10000</v>
          </cell>
        </row>
        <row r="11">
          <cell r="E11">
            <v>9500</v>
          </cell>
        </row>
        <row r="12">
          <cell r="E12">
            <v>5000</v>
          </cell>
        </row>
        <row r="13">
          <cell r="E13">
            <v>200000</v>
          </cell>
        </row>
        <row r="14">
          <cell r="E14">
            <v>12000</v>
          </cell>
        </row>
        <row r="15">
          <cell r="E15">
            <v>3000</v>
          </cell>
        </row>
        <row r="16">
          <cell r="E16">
            <v>2000</v>
          </cell>
        </row>
        <row r="17">
          <cell r="E17">
            <v>3000</v>
          </cell>
        </row>
        <row r="18">
          <cell r="E18">
            <v>13500</v>
          </cell>
        </row>
        <row r="19">
          <cell r="E19">
            <v>15000</v>
          </cell>
        </row>
        <row r="20">
          <cell r="E20">
            <v>9000</v>
          </cell>
        </row>
        <row r="21">
          <cell r="E21">
            <v>3000</v>
          </cell>
        </row>
        <row r="23">
          <cell r="E23">
            <v>200</v>
          </cell>
        </row>
        <row r="24">
          <cell r="E24">
            <v>45000</v>
          </cell>
        </row>
        <row r="25">
          <cell r="E25">
            <v>1500</v>
          </cell>
        </row>
        <row r="26">
          <cell r="E26">
            <v>1000</v>
          </cell>
        </row>
        <row r="27">
          <cell r="E27">
            <v>14000</v>
          </cell>
        </row>
        <row r="28">
          <cell r="E28">
            <v>30000</v>
          </cell>
        </row>
        <row r="29">
          <cell r="E29">
            <v>2000</v>
          </cell>
        </row>
        <row r="30">
          <cell r="E30">
            <v>15600</v>
          </cell>
        </row>
        <row r="31">
          <cell r="E31">
            <v>30000</v>
          </cell>
        </row>
        <row r="32">
          <cell r="E32">
            <v>2500</v>
          </cell>
        </row>
        <row r="33">
          <cell r="E33">
            <v>1750</v>
          </cell>
        </row>
        <row r="34">
          <cell r="E34">
            <v>2500</v>
          </cell>
        </row>
        <row r="35">
          <cell r="E35">
            <v>500</v>
          </cell>
        </row>
        <row r="36">
          <cell r="E36">
            <v>24000</v>
          </cell>
        </row>
        <row r="37">
          <cell r="E37">
            <v>50000</v>
          </cell>
        </row>
        <row r="38">
          <cell r="E38">
            <v>20000</v>
          </cell>
        </row>
        <row r="40">
          <cell r="E40">
            <v>8000</v>
          </cell>
        </row>
        <row r="41">
          <cell r="E41">
            <v>1000</v>
          </cell>
        </row>
        <row r="42">
          <cell r="E42">
            <v>1000</v>
          </cell>
        </row>
        <row r="43">
          <cell r="E43">
            <v>2200</v>
          </cell>
        </row>
        <row r="44">
          <cell r="E44">
            <v>5000</v>
          </cell>
        </row>
        <row r="45">
          <cell r="E45">
            <v>5000</v>
          </cell>
        </row>
        <row r="46">
          <cell r="E46">
            <v>275000</v>
          </cell>
        </row>
        <row r="47">
          <cell r="E47">
            <v>6000</v>
          </cell>
        </row>
        <row r="48">
          <cell r="E48">
            <v>10000</v>
          </cell>
        </row>
        <row r="49">
          <cell r="E49">
            <v>5000</v>
          </cell>
        </row>
        <row r="50">
          <cell r="E50">
            <v>20000</v>
          </cell>
        </row>
        <row r="51">
          <cell r="E51">
            <v>2500</v>
          </cell>
        </row>
        <row r="52">
          <cell r="E52">
            <v>15000</v>
          </cell>
        </row>
        <row r="53">
          <cell r="E53">
            <v>3000</v>
          </cell>
        </row>
        <row r="54">
          <cell r="E54">
            <v>2500</v>
          </cell>
        </row>
        <row r="55">
          <cell r="E55">
            <v>10000</v>
          </cell>
        </row>
        <row r="56">
          <cell r="E56">
            <v>10000</v>
          </cell>
        </row>
        <row r="57">
          <cell r="E57">
            <v>5000</v>
          </cell>
        </row>
        <row r="58">
          <cell r="E58">
            <v>500</v>
          </cell>
        </row>
        <row r="59">
          <cell r="E59">
            <v>3500</v>
          </cell>
        </row>
        <row r="60">
          <cell r="E60">
            <v>15000</v>
          </cell>
        </row>
        <row r="61">
          <cell r="E61">
            <v>5000</v>
          </cell>
        </row>
        <row r="62">
          <cell r="E62">
            <v>1500</v>
          </cell>
        </row>
        <row r="63">
          <cell r="E63">
            <v>2500</v>
          </cell>
        </row>
        <row r="64">
          <cell r="E64">
            <v>2500</v>
          </cell>
        </row>
        <row r="65">
          <cell r="E65">
            <v>5000</v>
          </cell>
        </row>
        <row r="66">
          <cell r="E66">
            <v>500</v>
          </cell>
        </row>
        <row r="67">
          <cell r="E67">
            <v>1500</v>
          </cell>
        </row>
        <row r="68">
          <cell r="E68">
            <v>5000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byrne@orangeburgfd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18C49-2BEE-4C58-934C-86E27B536DE5}">
  <dimension ref="A1:F33"/>
  <sheetViews>
    <sheetView workbookViewId="0">
      <selection activeCell="K19" sqref="K19"/>
    </sheetView>
  </sheetViews>
  <sheetFormatPr defaultRowHeight="15" x14ac:dyDescent="0.25"/>
  <cols>
    <col min="5" max="5" width="14.28515625" bestFit="1" customWidth="1"/>
    <col min="6" max="6" width="16.28515625" bestFit="1" customWidth="1"/>
  </cols>
  <sheetData>
    <row r="1" spans="1:6" x14ac:dyDescent="0.25">
      <c r="A1" t="s">
        <v>70</v>
      </c>
    </row>
    <row r="2" spans="1:6" x14ac:dyDescent="0.25">
      <c r="A2" t="s">
        <v>71</v>
      </c>
    </row>
    <row r="3" spans="1:6" x14ac:dyDescent="0.25">
      <c r="A3" t="s">
        <v>72</v>
      </c>
    </row>
    <row r="4" spans="1:6" x14ac:dyDescent="0.25">
      <c r="A4" t="s">
        <v>73</v>
      </c>
    </row>
    <row r="5" spans="1:6" x14ac:dyDescent="0.25">
      <c r="A5" s="12" t="s">
        <v>74</v>
      </c>
    </row>
    <row r="7" spans="1:6" x14ac:dyDescent="0.25">
      <c r="A7" t="s">
        <v>99</v>
      </c>
    </row>
    <row r="9" spans="1:6" x14ac:dyDescent="0.25">
      <c r="A9" t="s">
        <v>75</v>
      </c>
      <c r="B9" t="s">
        <v>76</v>
      </c>
      <c r="F9" s="13">
        <f>[1]Appendix!E20</f>
        <v>9000</v>
      </c>
    </row>
    <row r="10" spans="1:6" x14ac:dyDescent="0.25">
      <c r="A10" t="s">
        <v>77</v>
      </c>
      <c r="B10" t="s">
        <v>78</v>
      </c>
      <c r="F10" s="13">
        <f>[1]Appendix!E48+[1]Appendix!E49+[1]Appendix!E50+[1]Appendix!E51+[1]Appendix!E52+[1]Appendix!E53+[1]Appendix!E54+[1]Appendix!E55+[1]Appendix!E56+[1]Appendix!E57+[1]Appendix!E58</f>
        <v>83500</v>
      </c>
    </row>
    <row r="11" spans="1:6" x14ac:dyDescent="0.25">
      <c r="A11" t="s">
        <v>79</v>
      </c>
      <c r="B11" t="s">
        <v>80</v>
      </c>
      <c r="F11" s="13">
        <f>[1]Appendix!E2+[1]Appendix!E3+[1]Appendix!E12+[1]Appendix!E13+[1]Appendix!E14+[1]Appendix!E15+[1]Appendix!E16+[1]Appendix!E17+[1]Appendix!E18+[1]Appendix!E19+[1]Appendix!E21+[1]Appendix!E23+[1]Appendix!E24+[1]Appendix!E25+[1]Appendix!E26+[1]Appendix!E27+[1]Appendix!E28+[1]Appendix!E29+[1]Appendix!E30+[1]Appendix!E31+[1]Appendix!E32+[1]Appendix!E33+[1]Appendix!E34+[1]Appendix!E35+[1]Appendix!E36+[1]Appendix!E37+[1]Appendix!E38+[1]Appendix!E40+[1]Appendix!E41+[1]Appendix!E42+[1]Appendix!E43+[1]Appendix!E59+[1]Appendix!E60+[1]Appendix!E61+[1]Appendix!E62+[1]Appendix!E63+[1]Appendix!E64+[1]Appendix!E65+[1]Appendix!E66+[1]Appendix!E67+[1]Appendix!E68</f>
        <v>916430</v>
      </c>
    </row>
    <row r="12" spans="1:6" x14ac:dyDescent="0.25">
      <c r="A12" t="s">
        <v>81</v>
      </c>
      <c r="B12" t="s">
        <v>82</v>
      </c>
      <c r="F12" s="13">
        <f>[1]Appendix!E4+[1]Appendix!E5+[1]Appendix!E6+[1]Appendix!E7+[1]Appendix!E8+[1]Appendix!E9+[1]Appendix!E10+[1]Appendix!E11</f>
        <v>208200</v>
      </c>
    </row>
    <row r="13" spans="1:6" x14ac:dyDescent="0.25">
      <c r="A13" t="s">
        <v>83</v>
      </c>
      <c r="B13" t="s">
        <v>84</v>
      </c>
      <c r="F13" s="13">
        <f>[1]Appendix!E44+[1]Appendix!E45+[1]Appendix!E46+[1]Appendix!E47</f>
        <v>291000</v>
      </c>
    </row>
    <row r="14" spans="1:6" x14ac:dyDescent="0.25">
      <c r="F14" s="13"/>
    </row>
    <row r="15" spans="1:6" x14ac:dyDescent="0.25">
      <c r="A15" t="s">
        <v>66</v>
      </c>
      <c r="F15" s="13">
        <v>1647808</v>
      </c>
    </row>
    <row r="16" spans="1:6" x14ac:dyDescent="0.25">
      <c r="A16" t="s">
        <v>67</v>
      </c>
      <c r="F16" s="13">
        <v>1506630</v>
      </c>
    </row>
    <row r="17" spans="1:6" x14ac:dyDescent="0.25">
      <c r="A17" t="s">
        <v>92</v>
      </c>
      <c r="F17" s="13">
        <f>F15-F16</f>
        <v>141178</v>
      </c>
    </row>
    <row r="18" spans="1:6" x14ac:dyDescent="0.25">
      <c r="A18" t="s">
        <v>93</v>
      </c>
      <c r="F18" s="14">
        <f>F17/F16</f>
        <v>9.3704492808453305E-2</v>
      </c>
    </row>
    <row r="21" spans="1:6" x14ac:dyDescent="0.25">
      <c r="A21" t="s">
        <v>85</v>
      </c>
    </row>
    <row r="22" spans="1:6" x14ac:dyDescent="0.25">
      <c r="B22" s="15"/>
    </row>
    <row r="24" spans="1:6" x14ac:dyDescent="0.25">
      <c r="A24" s="16" t="s">
        <v>86</v>
      </c>
      <c r="B24" s="17"/>
      <c r="C24" s="17"/>
      <c r="D24" s="17"/>
    </row>
    <row r="25" spans="1:6" x14ac:dyDescent="0.25">
      <c r="A25" t="s">
        <v>87</v>
      </c>
    </row>
    <row r="28" spans="1:6" x14ac:dyDescent="0.25">
      <c r="A28" t="s">
        <v>88</v>
      </c>
    </row>
    <row r="29" spans="1:6" x14ac:dyDescent="0.25">
      <c r="A29" t="s">
        <v>42</v>
      </c>
      <c r="D29" s="13"/>
      <c r="E29" s="18">
        <f>1673821.43+275000</f>
        <v>1948821.43</v>
      </c>
    </row>
    <row r="30" spans="1:6" x14ac:dyDescent="0.25">
      <c r="A30" t="s">
        <v>89</v>
      </c>
      <c r="D30" s="13"/>
      <c r="E30" s="18">
        <f>126923.22+5000</f>
        <v>131923.22</v>
      </c>
    </row>
    <row r="31" spans="1:6" x14ac:dyDescent="0.25">
      <c r="A31" t="s">
        <v>41</v>
      </c>
      <c r="D31" s="13"/>
      <c r="E31" s="18">
        <f>146192.28+5000</f>
        <v>151192.28</v>
      </c>
    </row>
    <row r="32" spans="1:6" x14ac:dyDescent="0.25">
      <c r="A32" t="s">
        <v>90</v>
      </c>
      <c r="D32" s="13"/>
      <c r="E32" s="18">
        <f>73050.49+6000</f>
        <v>79050.490000000005</v>
      </c>
    </row>
    <row r="33" spans="1:5" x14ac:dyDescent="0.25">
      <c r="A33" t="s">
        <v>91</v>
      </c>
      <c r="E33" s="18">
        <v>6228.89</v>
      </c>
    </row>
  </sheetData>
  <hyperlinks>
    <hyperlink ref="A5" r:id="rId1" xr:uid="{A3AE2DCE-A469-40FE-BAB2-3995BB49B1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7F17D-0A69-4776-B178-27AFEB9D6862}">
  <dimension ref="A1:C77"/>
  <sheetViews>
    <sheetView tabSelected="1" workbookViewId="0">
      <selection sqref="A1:D78"/>
    </sheetView>
  </sheetViews>
  <sheetFormatPr defaultRowHeight="15" x14ac:dyDescent="0.25"/>
  <cols>
    <col min="1" max="1" width="20.140625" bestFit="1" customWidth="1"/>
    <col min="3" max="3" width="14.28515625" bestFit="1" customWidth="1"/>
  </cols>
  <sheetData>
    <row r="1" spans="1:3" ht="15.75" x14ac:dyDescent="0.25">
      <c r="A1" s="27" t="s">
        <v>100</v>
      </c>
    </row>
    <row r="2" spans="1:3" ht="15.75" x14ac:dyDescent="0.25">
      <c r="A2" s="27" t="s">
        <v>101</v>
      </c>
    </row>
    <row r="3" spans="1:3" ht="30" x14ac:dyDescent="0.25">
      <c r="A3" s="1" t="s">
        <v>0</v>
      </c>
      <c r="C3" s="26">
        <v>2022</v>
      </c>
    </row>
    <row r="4" spans="1:3" ht="30" x14ac:dyDescent="0.25">
      <c r="A4" s="2" t="s">
        <v>1</v>
      </c>
      <c r="B4" s="19" t="s">
        <v>79</v>
      </c>
      <c r="C4" s="8">
        <v>315000</v>
      </c>
    </row>
    <row r="5" spans="1:3" ht="30" x14ac:dyDescent="0.25">
      <c r="A5" s="2" t="s">
        <v>2</v>
      </c>
      <c r="B5" s="19" t="s">
        <v>79</v>
      </c>
      <c r="C5" s="8">
        <v>45613</v>
      </c>
    </row>
    <row r="6" spans="1:3" x14ac:dyDescent="0.25">
      <c r="A6" s="3" t="s">
        <v>3</v>
      </c>
      <c r="B6" s="20" t="s">
        <v>81</v>
      </c>
      <c r="C6" s="9">
        <v>35000</v>
      </c>
    </row>
    <row r="7" spans="1:3" x14ac:dyDescent="0.25">
      <c r="A7" s="3" t="s">
        <v>4</v>
      </c>
      <c r="B7" s="20" t="s">
        <v>81</v>
      </c>
      <c r="C7" s="9">
        <v>194735</v>
      </c>
    </row>
    <row r="8" spans="1:3" ht="30" x14ac:dyDescent="0.25">
      <c r="A8" s="3" t="s">
        <v>5</v>
      </c>
      <c r="B8" s="20" t="s">
        <v>81</v>
      </c>
      <c r="C8" s="9">
        <v>29000</v>
      </c>
    </row>
    <row r="9" spans="1:3" x14ac:dyDescent="0.25">
      <c r="A9" s="3" t="s">
        <v>6</v>
      </c>
      <c r="B9" s="20" t="s">
        <v>81</v>
      </c>
      <c r="C9" s="9">
        <v>4750</v>
      </c>
    </row>
    <row r="10" spans="1:3" x14ac:dyDescent="0.25">
      <c r="A10" s="3" t="s">
        <v>7</v>
      </c>
      <c r="B10" s="20" t="s">
        <v>81</v>
      </c>
      <c r="C10" s="9">
        <v>9000</v>
      </c>
    </row>
    <row r="11" spans="1:3" x14ac:dyDescent="0.25">
      <c r="A11" s="3" t="s">
        <v>8</v>
      </c>
      <c r="B11" s="20" t="s">
        <v>81</v>
      </c>
      <c r="C11" s="9">
        <v>210</v>
      </c>
    </row>
    <row r="12" spans="1:3" x14ac:dyDescent="0.25">
      <c r="A12" s="3" t="s">
        <v>9</v>
      </c>
      <c r="B12" s="20" t="s">
        <v>81</v>
      </c>
      <c r="C12" s="9">
        <v>11000</v>
      </c>
    </row>
    <row r="13" spans="1:3" x14ac:dyDescent="0.25">
      <c r="A13" s="3" t="s">
        <v>10</v>
      </c>
      <c r="B13" s="20" t="s">
        <v>81</v>
      </c>
      <c r="C13" s="9">
        <v>10000</v>
      </c>
    </row>
    <row r="14" spans="1:3" x14ac:dyDescent="0.25">
      <c r="A14" s="2" t="s">
        <v>11</v>
      </c>
      <c r="B14" s="19" t="s">
        <v>94</v>
      </c>
      <c r="C14" s="8">
        <v>5500</v>
      </c>
    </row>
    <row r="15" spans="1:3" x14ac:dyDescent="0.25">
      <c r="A15" s="2" t="s">
        <v>12</v>
      </c>
      <c r="B15" s="19" t="s">
        <v>94</v>
      </c>
      <c r="C15" s="8">
        <v>200000</v>
      </c>
    </row>
    <row r="16" spans="1:3" x14ac:dyDescent="0.25">
      <c r="A16" s="2" t="s">
        <v>13</v>
      </c>
      <c r="B16" s="19" t="s">
        <v>94</v>
      </c>
      <c r="C16" s="8">
        <v>15250</v>
      </c>
    </row>
    <row r="17" spans="1:3" x14ac:dyDescent="0.25">
      <c r="A17" s="2" t="s">
        <v>14</v>
      </c>
      <c r="B17" s="19" t="s">
        <v>94</v>
      </c>
      <c r="C17" s="10">
        <v>3500</v>
      </c>
    </row>
    <row r="18" spans="1:3" x14ac:dyDescent="0.25">
      <c r="A18" s="2" t="s">
        <v>15</v>
      </c>
      <c r="B18" s="19" t="s">
        <v>94</v>
      </c>
      <c r="C18" s="10">
        <v>2500</v>
      </c>
    </row>
    <row r="19" spans="1:3" x14ac:dyDescent="0.25">
      <c r="A19" s="2" t="s">
        <v>16</v>
      </c>
      <c r="B19" s="19" t="s">
        <v>94</v>
      </c>
      <c r="C19" s="10">
        <v>3000</v>
      </c>
    </row>
    <row r="20" spans="1:3" x14ac:dyDescent="0.25">
      <c r="A20" s="2" t="s">
        <v>17</v>
      </c>
      <c r="B20" s="19" t="s">
        <v>94</v>
      </c>
      <c r="C20" s="8">
        <v>13500</v>
      </c>
    </row>
    <row r="21" spans="1:3" x14ac:dyDescent="0.25">
      <c r="A21" s="2" t="s">
        <v>19</v>
      </c>
      <c r="B21" s="19" t="s">
        <v>94</v>
      </c>
      <c r="C21" s="8">
        <v>15000</v>
      </c>
    </row>
    <row r="22" spans="1:3" x14ac:dyDescent="0.25">
      <c r="A22" s="4" t="s">
        <v>18</v>
      </c>
      <c r="B22" s="21" t="s">
        <v>95</v>
      </c>
      <c r="C22" s="8">
        <v>10000</v>
      </c>
    </row>
    <row r="23" spans="1:3" x14ac:dyDescent="0.25">
      <c r="A23" s="2" t="s">
        <v>20</v>
      </c>
      <c r="B23" s="19" t="s">
        <v>94</v>
      </c>
      <c r="C23" s="8">
        <v>3000</v>
      </c>
    </row>
    <row r="24" spans="1:3" x14ac:dyDescent="0.25">
      <c r="A24" s="2" t="s">
        <v>21</v>
      </c>
      <c r="B24" s="19" t="s">
        <v>94</v>
      </c>
      <c r="C24" s="8">
        <v>250</v>
      </c>
    </row>
    <row r="25" spans="1:3" x14ac:dyDescent="0.25">
      <c r="A25" s="2" t="s">
        <v>22</v>
      </c>
      <c r="B25" s="19" t="s">
        <v>94</v>
      </c>
      <c r="C25" s="10">
        <v>95000</v>
      </c>
    </row>
    <row r="26" spans="1:3" x14ac:dyDescent="0.25">
      <c r="A26" s="2" t="s">
        <v>23</v>
      </c>
      <c r="B26" s="19" t="s">
        <v>94</v>
      </c>
      <c r="C26" s="8">
        <v>1500</v>
      </c>
    </row>
    <row r="27" spans="1:3" ht="30" x14ac:dyDescent="0.25">
      <c r="A27" s="2" t="s">
        <v>24</v>
      </c>
      <c r="B27" s="19" t="s">
        <v>94</v>
      </c>
      <c r="C27" s="8">
        <v>1000</v>
      </c>
    </row>
    <row r="28" spans="1:3" x14ac:dyDescent="0.25">
      <c r="A28" s="2" t="s">
        <v>25</v>
      </c>
      <c r="B28" s="19" t="s">
        <v>94</v>
      </c>
      <c r="C28" s="10">
        <v>14000</v>
      </c>
    </row>
    <row r="29" spans="1:3" ht="45" x14ac:dyDescent="0.25">
      <c r="A29" s="2" t="s">
        <v>26</v>
      </c>
      <c r="B29" s="19" t="s">
        <v>94</v>
      </c>
      <c r="C29" s="10">
        <v>20000</v>
      </c>
    </row>
    <row r="30" spans="1:3" x14ac:dyDescent="0.25">
      <c r="A30" s="2" t="s">
        <v>27</v>
      </c>
      <c r="B30" s="19" t="s">
        <v>94</v>
      </c>
      <c r="C30" s="8">
        <v>2500</v>
      </c>
    </row>
    <row r="31" spans="1:3" x14ac:dyDescent="0.25">
      <c r="A31" s="2" t="s">
        <v>28</v>
      </c>
      <c r="B31" s="19" t="s">
        <v>94</v>
      </c>
      <c r="C31" s="8">
        <v>15600</v>
      </c>
    </row>
    <row r="32" spans="1:3" ht="30" x14ac:dyDescent="0.25">
      <c r="A32" s="2" t="s">
        <v>29</v>
      </c>
      <c r="B32" s="19" t="s">
        <v>94</v>
      </c>
      <c r="C32" s="8">
        <v>30000</v>
      </c>
    </row>
    <row r="33" spans="1:3" x14ac:dyDescent="0.25">
      <c r="A33" s="2" t="s">
        <v>30</v>
      </c>
      <c r="B33" s="19" t="s">
        <v>94</v>
      </c>
      <c r="C33" s="8">
        <v>3250</v>
      </c>
    </row>
    <row r="34" spans="1:3" ht="30" x14ac:dyDescent="0.25">
      <c r="A34" s="2" t="s">
        <v>31</v>
      </c>
      <c r="B34" s="19" t="s">
        <v>94</v>
      </c>
      <c r="C34" s="8">
        <v>1750</v>
      </c>
    </row>
    <row r="35" spans="1:3" x14ac:dyDescent="0.25">
      <c r="A35" s="2" t="s">
        <v>32</v>
      </c>
      <c r="B35" s="19" t="s">
        <v>94</v>
      </c>
      <c r="C35" s="8">
        <v>2500</v>
      </c>
    </row>
    <row r="36" spans="1:3" x14ac:dyDescent="0.25">
      <c r="A36" s="2" t="s">
        <v>33</v>
      </c>
      <c r="B36" s="19" t="s">
        <v>94</v>
      </c>
      <c r="C36" s="8">
        <v>500</v>
      </c>
    </row>
    <row r="37" spans="1:3" x14ac:dyDescent="0.25">
      <c r="A37" s="2" t="s">
        <v>34</v>
      </c>
      <c r="B37" s="19" t="s">
        <v>94</v>
      </c>
      <c r="C37" s="8">
        <v>24000</v>
      </c>
    </row>
    <row r="38" spans="1:3" x14ac:dyDescent="0.25">
      <c r="A38" s="2" t="s">
        <v>35</v>
      </c>
      <c r="B38" s="19" t="s">
        <v>94</v>
      </c>
      <c r="C38" s="10">
        <v>50000</v>
      </c>
    </row>
    <row r="39" spans="1:3" x14ac:dyDescent="0.25">
      <c r="A39" s="2" t="s">
        <v>36</v>
      </c>
      <c r="B39" s="19" t="s">
        <v>94</v>
      </c>
      <c r="C39" s="10">
        <v>20000</v>
      </c>
    </row>
    <row r="40" spans="1:3" x14ac:dyDescent="0.25">
      <c r="A40" s="2" t="s">
        <v>37</v>
      </c>
      <c r="B40" s="19" t="s">
        <v>94</v>
      </c>
      <c r="C40" s="10">
        <v>8000</v>
      </c>
    </row>
    <row r="41" spans="1:3" x14ac:dyDescent="0.25">
      <c r="A41" s="2" t="s">
        <v>38</v>
      </c>
      <c r="B41" s="19" t="s">
        <v>94</v>
      </c>
      <c r="C41" s="10">
        <v>1000</v>
      </c>
    </row>
    <row r="42" spans="1:3" x14ac:dyDescent="0.25">
      <c r="A42" s="2" t="s">
        <v>39</v>
      </c>
      <c r="B42" s="19" t="s">
        <v>94</v>
      </c>
      <c r="C42" s="8">
        <v>1000</v>
      </c>
    </row>
    <row r="43" spans="1:3" ht="30" x14ac:dyDescent="0.25">
      <c r="A43" s="2" t="s">
        <v>40</v>
      </c>
      <c r="B43" s="19" t="s">
        <v>94</v>
      </c>
      <c r="C43" s="8">
        <v>2200</v>
      </c>
    </row>
    <row r="44" spans="1:3" x14ac:dyDescent="0.25">
      <c r="A44" s="5" t="s">
        <v>41</v>
      </c>
      <c r="B44" s="22" t="s">
        <v>96</v>
      </c>
      <c r="C44" s="8">
        <v>5000</v>
      </c>
    </row>
    <row r="45" spans="1:3" x14ac:dyDescent="0.25">
      <c r="A45" s="5" t="s">
        <v>37</v>
      </c>
      <c r="B45" s="22" t="s">
        <v>96</v>
      </c>
      <c r="C45" s="8">
        <v>5000</v>
      </c>
    </row>
    <row r="46" spans="1:3" x14ac:dyDescent="0.25">
      <c r="A46" s="5" t="s">
        <v>42</v>
      </c>
      <c r="B46" s="22" t="s">
        <v>96</v>
      </c>
      <c r="C46" s="8">
        <v>275000</v>
      </c>
    </row>
    <row r="47" spans="1:3" x14ac:dyDescent="0.25">
      <c r="A47" s="5" t="s">
        <v>43</v>
      </c>
      <c r="B47" s="22" t="s">
        <v>96</v>
      </c>
      <c r="C47" s="8">
        <v>6000</v>
      </c>
    </row>
    <row r="48" spans="1:3" x14ac:dyDescent="0.25">
      <c r="A48" s="6" t="s">
        <v>44</v>
      </c>
      <c r="B48" s="23" t="s">
        <v>97</v>
      </c>
      <c r="C48" s="8">
        <v>15000</v>
      </c>
    </row>
    <row r="49" spans="1:3" x14ac:dyDescent="0.25">
      <c r="A49" s="6" t="s">
        <v>45</v>
      </c>
      <c r="B49" s="23" t="s">
        <v>97</v>
      </c>
      <c r="C49" s="8">
        <v>2000</v>
      </c>
    </row>
    <row r="50" spans="1:3" x14ac:dyDescent="0.25">
      <c r="A50" s="6" t="s">
        <v>46</v>
      </c>
      <c r="B50" s="23" t="s">
        <v>97</v>
      </c>
      <c r="C50" s="10">
        <v>20000</v>
      </c>
    </row>
    <row r="51" spans="1:3" x14ac:dyDescent="0.25">
      <c r="A51" s="6" t="s">
        <v>47</v>
      </c>
      <c r="B51" s="23" t="s">
        <v>97</v>
      </c>
      <c r="C51" s="10">
        <v>2500</v>
      </c>
    </row>
    <row r="52" spans="1:3" x14ac:dyDescent="0.25">
      <c r="A52" s="6" t="s">
        <v>48</v>
      </c>
      <c r="B52" s="23" t="s">
        <v>97</v>
      </c>
      <c r="C52" s="10">
        <v>15000</v>
      </c>
    </row>
    <row r="53" spans="1:3" x14ac:dyDescent="0.25">
      <c r="A53" s="6" t="s">
        <v>49</v>
      </c>
      <c r="B53" s="23" t="s">
        <v>97</v>
      </c>
      <c r="C53" s="10">
        <v>3000</v>
      </c>
    </row>
    <row r="54" spans="1:3" x14ac:dyDescent="0.25">
      <c r="A54" s="6" t="s">
        <v>50</v>
      </c>
      <c r="B54" s="23" t="s">
        <v>97</v>
      </c>
      <c r="C54" s="8">
        <v>2500</v>
      </c>
    </row>
    <row r="55" spans="1:3" x14ac:dyDescent="0.25">
      <c r="A55" s="6" t="s">
        <v>51</v>
      </c>
      <c r="B55" s="23" t="s">
        <v>97</v>
      </c>
      <c r="C55" s="8">
        <v>10000</v>
      </c>
    </row>
    <row r="56" spans="1:3" x14ac:dyDescent="0.25">
      <c r="A56" s="6" t="s">
        <v>52</v>
      </c>
      <c r="B56" s="23" t="s">
        <v>97</v>
      </c>
      <c r="C56" s="8">
        <v>11200</v>
      </c>
    </row>
    <row r="57" spans="1:3" x14ac:dyDescent="0.25">
      <c r="A57" s="6" t="s">
        <v>53</v>
      </c>
      <c r="B57" s="23" t="s">
        <v>97</v>
      </c>
      <c r="C57" s="8">
        <v>5000</v>
      </c>
    </row>
    <row r="58" spans="1:3" ht="30" x14ac:dyDescent="0.25">
      <c r="A58" s="6" t="s">
        <v>54</v>
      </c>
      <c r="B58" s="23" t="s">
        <v>97</v>
      </c>
      <c r="C58" s="8">
        <v>500</v>
      </c>
    </row>
    <row r="59" spans="1:3" x14ac:dyDescent="0.25">
      <c r="A59" s="7" t="s">
        <v>55</v>
      </c>
      <c r="B59" s="24" t="s">
        <v>94</v>
      </c>
      <c r="C59" s="8">
        <v>3500</v>
      </c>
    </row>
    <row r="60" spans="1:3" ht="30" x14ac:dyDescent="0.25">
      <c r="A60" s="7" t="s">
        <v>56</v>
      </c>
      <c r="B60" s="24" t="s">
        <v>94</v>
      </c>
      <c r="C60" s="8">
        <v>20000</v>
      </c>
    </row>
    <row r="61" spans="1:3" x14ac:dyDescent="0.25">
      <c r="A61" s="7" t="s">
        <v>57</v>
      </c>
      <c r="B61" s="24" t="s">
        <v>94</v>
      </c>
      <c r="C61" s="8">
        <v>5000</v>
      </c>
    </row>
    <row r="62" spans="1:3" x14ac:dyDescent="0.25">
      <c r="A62" s="7" t="s">
        <v>58</v>
      </c>
      <c r="B62" s="24" t="s">
        <v>94</v>
      </c>
      <c r="C62" s="8">
        <v>1500</v>
      </c>
    </row>
    <row r="63" spans="1:3" x14ac:dyDescent="0.25">
      <c r="A63" s="7" t="s">
        <v>59</v>
      </c>
      <c r="B63" s="24" t="s">
        <v>94</v>
      </c>
      <c r="C63" s="8">
        <v>2500</v>
      </c>
    </row>
    <row r="64" spans="1:3" ht="30" x14ac:dyDescent="0.25">
      <c r="A64" s="7" t="s">
        <v>60</v>
      </c>
      <c r="B64" s="24" t="s">
        <v>94</v>
      </c>
      <c r="C64" s="8">
        <v>2500</v>
      </c>
    </row>
    <row r="65" spans="1:3" x14ac:dyDescent="0.25">
      <c r="A65" s="7" t="s">
        <v>61</v>
      </c>
      <c r="B65" s="24" t="s">
        <v>94</v>
      </c>
      <c r="C65" s="8">
        <v>5000</v>
      </c>
    </row>
    <row r="66" spans="1:3" x14ac:dyDescent="0.25">
      <c r="A66" s="7" t="s">
        <v>62</v>
      </c>
      <c r="B66" s="24" t="s">
        <v>94</v>
      </c>
      <c r="C66" s="8">
        <v>500</v>
      </c>
    </row>
    <row r="67" spans="1:3" x14ac:dyDescent="0.25">
      <c r="A67" s="7" t="s">
        <v>63</v>
      </c>
      <c r="B67" s="24" t="s">
        <v>94</v>
      </c>
      <c r="C67" s="8">
        <v>1500</v>
      </c>
    </row>
    <row r="68" spans="1:3" x14ac:dyDescent="0.25">
      <c r="A68" s="7" t="s">
        <v>64</v>
      </c>
      <c r="B68" s="24" t="s">
        <v>94</v>
      </c>
      <c r="C68" s="8">
        <v>10000</v>
      </c>
    </row>
    <row r="69" spans="1:3" x14ac:dyDescent="0.25">
      <c r="A69" s="7" t="s">
        <v>65</v>
      </c>
      <c r="B69" s="24"/>
      <c r="C69" s="11">
        <f>SUM(C4:C68)</f>
        <v>1649308</v>
      </c>
    </row>
    <row r="70" spans="1:3" x14ac:dyDescent="0.25">
      <c r="A70" s="25" t="s">
        <v>98</v>
      </c>
      <c r="B70" s="24"/>
      <c r="C70" s="8">
        <v>1500</v>
      </c>
    </row>
    <row r="71" spans="1:3" x14ac:dyDescent="0.25">
      <c r="A71" s="6"/>
    </row>
    <row r="74" spans="1:3" x14ac:dyDescent="0.25">
      <c r="A74" t="s">
        <v>66</v>
      </c>
      <c r="C74" s="13">
        <f>C69-C70</f>
        <v>1647808</v>
      </c>
    </row>
    <row r="75" spans="1:3" x14ac:dyDescent="0.25">
      <c r="A75" t="s">
        <v>67</v>
      </c>
      <c r="C75" s="13">
        <v>1506630</v>
      </c>
    </row>
    <row r="76" spans="1:3" x14ac:dyDescent="0.25">
      <c r="A76" t="s">
        <v>68</v>
      </c>
      <c r="C76" s="13">
        <f>C74-C75</f>
        <v>141178</v>
      </c>
    </row>
    <row r="77" spans="1:3" x14ac:dyDescent="0.25">
      <c r="A77" t="s">
        <v>69</v>
      </c>
      <c r="C77" s="14">
        <f>C76/C75</f>
        <v>9.3704492808453305E-2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Appendix</vt:lpstr>
      <vt:lpstr>Appendix!Print_Area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Byrne</dc:creator>
  <cp:lastModifiedBy>Teresa Pugh</cp:lastModifiedBy>
  <cp:lastPrinted>2021-11-03T17:15:52Z</cp:lastPrinted>
  <dcterms:created xsi:type="dcterms:W3CDTF">2021-09-28T20:31:39Z</dcterms:created>
  <dcterms:modified xsi:type="dcterms:W3CDTF">2021-11-03T17:17:20Z</dcterms:modified>
</cp:coreProperties>
</file>